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b6f342f8f0a845db83d1bd5ac2070a1a\"/>
    </mc:Choice>
  </mc:AlternateContent>
  <xr:revisionPtr revIDLastSave="0" documentId="13_ncr:1_{23A2EFA7-5BE5-42AE-B204-E1385433C30B}" xr6:coauthVersionLast="47" xr6:coauthVersionMax="47" xr10:uidLastSave="{00000000-0000-0000-0000-000000000000}"/>
  <bookViews>
    <workbookView xWindow="-108" yWindow="-108" windowWidth="30936" windowHeight="16776" xr2:uid="{BBA2A220-C84D-4E2A-AB07-CD31DAE44D7B}"/>
  </bookViews>
  <sheets>
    <sheet name="Berechnung" sheetId="1" r:id="rId1"/>
    <sheet name="Berechnungsgrundlagen" sheetId="5" state="hidden" r:id="rId2"/>
  </sheets>
  <definedNames>
    <definedName name="_xlnm.Print_Area" localSheetId="0">Berechnung!$A$1:$H$44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2" i="1"/>
  <c r="H33" i="1" s="1"/>
  <c r="H14" i="1"/>
  <c r="H16" i="1" s="1"/>
  <c r="H25" i="1" s="1"/>
  <c r="H29" i="1" s="1"/>
  <c r="H31" i="1" l="1"/>
  <c r="H36" i="1" s="1"/>
  <c r="H3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<sst xmlns="http://schemas.openxmlformats.org/spreadsheetml/2006/main" count="38" uniqueCount="26">
  <si>
    <t>Fr.</t>
  </si>
  <si>
    <t>Abschöpfungsbeitrag</t>
  </si>
  <si>
    <t>Einstufungssatz Betreuungsmodul</t>
  </si>
  <si>
    <t>0.625‰</t>
  </si>
  <si>
    <t>Minimaler Elternbeitrag Basismodul</t>
  </si>
  <si>
    <t>Elternbeitrag Basismodul 100 %</t>
  </si>
  <si>
    <t>Bitte auswählen</t>
  </si>
  <si>
    <t>Alter des Kindes</t>
  </si>
  <si>
    <t>bis 18 Monate</t>
  </si>
  <si>
    <t>ab 19 Monate</t>
  </si>
  <si>
    <t>Anteil Eltern pro Stunde</t>
  </si>
  <si>
    <t>Anteil Gemeinde pro Stunde</t>
  </si>
  <si>
    <t>Maximalkosten pro Betreuungsstunde</t>
  </si>
  <si>
    <t>Maximaler Tarif pro Stunde</t>
  </si>
  <si>
    <t>Berechnung Gemeindebeiträge/Subventionen Vorschulkinder Tagesfamilien</t>
  </si>
  <si>
    <t>für Familien mit Steuererklärung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</si>
  <si>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</si>
  <si>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>Steuerbares Vermögen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35 bzw. 490 der Steuererklärung)</t>
    </r>
  </si>
  <si>
    <r>
      <t>Steuerbares Einkommen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27 bzw. 398 der Steuererklärung)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</si>
  <si>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Einkommen und beim steuerbaren Vermögen setzen Sie </t>
    </r>
    <r>
      <rPr>
        <b/>
        <sz val="11"/>
        <color rgb="FF000000"/>
        <rFont val="Calibri"/>
        <family val="2"/>
        <scheme val="minor"/>
      </rPr>
      <t>das 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</si>
  <si>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</si>
  <si>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Aufrechnung Vermögensanteil</t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</si>
  <si>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</si>
  <si>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r>
      <t>Kosten pro Betreuungsstunde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</si>
  <si>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rgb="FF1E1E1E"/>
        <rFont val="Calibri"/>
        <family val="2"/>
      </rPr>
      <t>4</t>
    </r>
    <r>
      <rPr>
        <sz val="11"/>
        <color rgb="FF1E1E1E"/>
        <rFont val="Calibri"/>
        <family val="2"/>
      </rPr>
      <t>Maximale Stundentarife gemäss Reglement Schule Wetzikon</t>
    </r>
  </si>
  <si>
    <r>
      <t>Massgebender Betrag</t>
    </r>
    <r>
      <rPr>
        <b/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</si>
</sst>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1E1E1E"/>
      <name val="Calibri"/>
      <family val="2"/>
    </font>
    <font>
      <vertAlign val="superscript"/>
      <sz val="11"/>
      <color rgb="FF1E1E1E"/>
      <name val="Calibri"/>
      <family val="2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Fill="1" applyBorder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0" fillId="0" borderId="0" xfId="1" applyNumberFormat="1" applyFont="1"/>
    <xf numFmtId="43" fontId="2" fillId="0" borderId="0" xfId="1" applyFont="1"/>
    <xf numFmtId="0" fontId="7" fillId="0" borderId="0" xfId="0" applyFont="1"/>
    <xf numFmtId="43" fontId="7" fillId="0" borderId="0" xfId="1" applyFont="1"/>
    <xf numFmtId="43" fontId="7" fillId="0" borderId="0" xfId="1" applyFont="1" applyFill="1"/>
    <xf numFmtId="0" fontId="7" fillId="0" borderId="0" xfId="0" applyFont="1" applyFill="1"/>
    <xf numFmtId="0" fontId="0" fillId="0" borderId="0" xfId="0" applyFill="1"/>
    <xf numFmtId="0" fontId="2" fillId="0" borderId="0" xfId="0" applyFont="1" applyFill="1"/>
    <xf numFmtId="0" fontId="5" fillId="0" borderId="0" xfId="0" applyFont="1" applyAlignment="1">
      <alignment wrapText="1"/>
    </xf>
    <xf numFmtId="43" fontId="0" fillId="2" borderId="0" xfId="1" applyFont="1" applyFill="1" applyProtection="1">
      <protection locked="0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10" fontId="0" fillId="0" borderId="0" xfId="0" applyNumberFormat="1"/>
    <xf numFmtId="10" fontId="0" fillId="0" borderId="0" xfId="0" applyNumberFormat="1" applyFill="1"/>
    <xf numFmtId="0" fontId="0" fillId="0" borderId="0" xfId="0" applyAlignment="1">
      <alignment horizontal="center"/>
    </xf>
    <xf numFmtId="43" fontId="0" fillId="0" borderId="0" xfId="1" applyFont="1" applyAlignment="1"/>
    <xf numFmtId="0" fontId="10" fillId="0" borderId="0" xfId="0" applyFont="1"/>
    <xf numFmtId="43" fontId="0" fillId="2" borderId="0" xfId="1" applyFont="1" applyFill="1" applyAlignment="1" applyProtection="1">
      <alignment horizontal="right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11" fillId="3" borderId="0" xfId="0" applyFont="1" applyFill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1807573</xdr:colOff>
      <xdr:row>3</xdr:row>
      <xdr:rowOff>57929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M42"/>
  <sheetViews>
    <sheetView showGridLines="0" tabSelected="1" zoomScaleNormal="100" workbookViewId="0">
      <selection activeCell="C21" sqref="C21"/>
    </sheetView>
  </sheetViews>
  <sheetFormatPr baseColWidth="10" defaultRowHeight="14.4"/>
  <cols>
    <col min="1" max="1" width="35.6640625" customWidth="1"/>
    <col min="2" max="2" width="3.6640625" customWidth="1"/>
    <col min="3" max="3" width="13.6640625" customWidth="1"/>
    <col min="4" max="4" width="4.6640625" customWidth="1"/>
    <col min="5" max="5" width="7.6640625" customWidth="1"/>
    <col min="6" max="6" width="4.6640625" customWidth="1"/>
    <col min="7" max="7" width="3.6640625" customWidth="1"/>
    <col min="8" max="8" width="13.6640625" customWidth="1"/>
    <col min="10" max="10" width="3.44140625" customWidth="1"/>
  </cols>
  <sheetData>
    <row r="5" spans="1:13" ht="19.8">
      <c r="A5" s="28" t="s">
        <v>14</v>
      </c>
    </row>
    <row r="6" spans="1:13" ht="21">
      <c r="A6" s="2"/>
    </row>
    <row r="7" spans="1:13" s="32" customFormat="1" ht="19.8">
      <c r="A7" s="42" t="s">
        <v>15</v>
      </c>
      <c r="B7" s="42"/>
    </row>
    <row r="8" spans="1:13" ht="21">
      <c r="A8" s="2"/>
    </row>
    <row r="9" spans="1:13" ht="28.35" customHeight="1">
      <c r="A9" s="41" t="s">
        <v>16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21.6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29.4" customHeight="1">
      <c r="A11" s="20" t="s">
        <v>18</v>
      </c>
      <c r="C11" s="4"/>
      <c r="D11" s="4"/>
      <c r="G11" t="s">
        <v>0</v>
      </c>
      <c r="H11" s="19"/>
    </row>
    <row r="12" spans="1:13" s="12" customFormat="1" ht="4.2">
      <c r="C12" s="13"/>
      <c r="D12" s="13"/>
      <c r="H12" s="14"/>
    </row>
    <row r="13" spans="1:13" ht="28.5" customHeight="1">
      <c r="A13" s="20" t="s">
        <v>17</v>
      </c>
      <c r="B13" t="s">
        <v>0</v>
      </c>
      <c r="C13" s="19"/>
      <c r="D13" s="4"/>
      <c r="H13" s="4"/>
    </row>
    <row r="14" spans="1:13">
      <c r="A14" t="s">
        <v>21</v>
      </c>
      <c r="B14" s="5"/>
      <c r="C14" s="4"/>
      <c r="D14" s="4"/>
      <c r="E14" s="6">
        <v>0.05</v>
      </c>
      <c r="F14" s="6"/>
      <c r="G14" s="7" t="s">
        <v>0</v>
      </c>
      <c r="H14" s="8">
        <f>C13*E14</f>
        <v>0</v>
      </c>
    </row>
    <row r="15" spans="1:13" ht="9.9" customHeight="1">
      <c r="C15" s="4"/>
      <c r="D15" s="4"/>
      <c r="H15" s="4"/>
    </row>
    <row r="16" spans="1:13" ht="16.2">
      <c r="A16" s="1" t="s">
        <v>25</v>
      </c>
      <c r="B16" s="1"/>
      <c r="C16" s="11"/>
      <c r="D16" s="11"/>
      <c r="E16" s="1"/>
      <c r="F16" s="1"/>
      <c r="G16" s="1" t="s">
        <v>0</v>
      </c>
      <c r="H16" s="11">
        <f>SUM(H11:H15)</f>
        <v>0</v>
      </c>
    </row>
    <row r="17" spans="1:9">
      <c r="A17" s="35"/>
      <c r="B17" s="35"/>
      <c r="C17" s="36"/>
      <c r="D17" s="36"/>
      <c r="E17" s="35"/>
      <c r="F17" s="35"/>
      <c r="G17" s="35"/>
      <c r="H17" s="36"/>
    </row>
    <row r="18" spans="1:9" ht="15" customHeight="1">
      <c r="A18" s="30"/>
      <c r="B18" s="30"/>
      <c r="C18" s="30"/>
      <c r="D18" s="30"/>
      <c r="E18" s="30"/>
      <c r="F18" s="30"/>
      <c r="G18" s="30"/>
      <c r="H18" s="30"/>
      <c r="I18" s="18"/>
    </row>
    <row r="19" spans="1:9" ht="15" customHeight="1">
      <c r="A19" s="23" t="s">
        <v>7</v>
      </c>
      <c r="B19" s="40" t="s">
        <v>6</v>
      </c>
      <c r="C19" s="40"/>
      <c r="D19" s="23"/>
      <c r="E19" s="23"/>
      <c r="F19" s="23"/>
      <c r="G19" s="23"/>
      <c r="H19" s="23"/>
      <c r="I19" s="18"/>
    </row>
    <row r="20" spans="1:9">
      <c r="B20" s="39"/>
      <c r="C20" s="39"/>
      <c r="D20" s="3"/>
      <c r="H20" s="4"/>
    </row>
    <row r="21" spans="1:9" ht="16.2">
      <c r="A21" t="s">
        <v>23</v>
      </c>
      <c r="B21" s="26" t="s">
        <v>0</v>
      </c>
      <c r="C21" s="29"/>
      <c r="D21" s="26"/>
      <c r="H21" s="4"/>
    </row>
    <row r="22" spans="1:9" hidden="1">
      <c r="A22" t="s">
        <v>12</v>
      </c>
      <c r="C22" s="27">
        <f>VLOOKUP(B19,Berechnungsgrundlagen!A1:C3,3,FALSE)</f>
        <v>0</v>
      </c>
      <c r="D22" s="22"/>
      <c r="H22" s="4"/>
    </row>
    <row r="23" spans="1:9">
      <c r="A23" s="7"/>
      <c r="B23" s="37"/>
      <c r="C23" s="37"/>
      <c r="D23" s="37"/>
      <c r="E23" s="7"/>
      <c r="F23" s="7"/>
      <c r="G23" s="7"/>
      <c r="H23" s="8"/>
    </row>
    <row r="24" spans="1:9" ht="15" customHeight="1">
      <c r="C24" s="4"/>
      <c r="D24" s="4"/>
      <c r="H24" s="4"/>
    </row>
    <row r="25" spans="1:9" ht="15" hidden="1" customHeight="1">
      <c r="A25" t="s">
        <v>1</v>
      </c>
      <c r="C25" s="4"/>
      <c r="D25" s="4"/>
      <c r="E25" s="9" t="s">
        <v>3</v>
      </c>
      <c r="G25" t="s">
        <v>0</v>
      </c>
      <c r="H25" s="10">
        <f>(H16*0.625/1000)</f>
        <v>0</v>
      </c>
    </row>
    <row r="26" spans="1:9" ht="15" hidden="1" customHeight="1">
      <c r="C26" s="4"/>
      <c r="D26" s="4"/>
      <c r="H26" s="4"/>
    </row>
    <row r="27" spans="1:9" ht="15" hidden="1" customHeight="1">
      <c r="A27" t="s">
        <v>4</v>
      </c>
      <c r="C27" s="4"/>
      <c r="D27" s="4"/>
      <c r="G27" s="7" t="s">
        <v>0</v>
      </c>
      <c r="H27" s="8">
        <v>20</v>
      </c>
    </row>
    <row r="28" spans="1:9" ht="15" hidden="1" customHeight="1">
      <c r="C28" s="4"/>
      <c r="D28" s="4"/>
      <c r="H28" s="4"/>
    </row>
    <row r="29" spans="1:9" ht="15" hidden="1" customHeight="1">
      <c r="A29" t="s">
        <v>5</v>
      </c>
      <c r="C29" s="4"/>
      <c r="D29" s="4"/>
      <c r="G29" t="s">
        <v>0</v>
      </c>
      <c r="H29" s="4">
        <f>SUM(H25:H27)</f>
        <v>20</v>
      </c>
    </row>
    <row r="30" spans="1:9" ht="15" hidden="1" customHeight="1">
      <c r="C30" s="4"/>
      <c r="D30" s="4"/>
      <c r="H30" s="4"/>
    </row>
    <row r="31" spans="1:9" ht="15" hidden="1" customHeight="1">
      <c r="A31" t="s">
        <v>2</v>
      </c>
      <c r="C31" s="4"/>
      <c r="D31" s="4"/>
      <c r="E31" s="25">
        <f>VLOOKUP(B19,Berechnungsgrundlagen!A1:C3,2,FALSE)</f>
        <v>0</v>
      </c>
      <c r="G31" t="s">
        <v>0</v>
      </c>
      <c r="H31" s="10">
        <f>IF(AND(H16&lt;100000,C13&lt;300000),(H29*E31),(IF(C21&lt;C22,C21,C22)))</f>
        <v>0</v>
      </c>
    </row>
    <row r="32" spans="1:9" ht="15" hidden="1" customHeight="1">
      <c r="C32" s="4"/>
      <c r="D32" s="4"/>
      <c r="H32" s="4"/>
    </row>
    <row r="33" spans="1:13" ht="15" hidden="1" customHeight="1">
      <c r="A33" t="s">
        <v>13</v>
      </c>
      <c r="C33" s="4"/>
      <c r="D33" s="4"/>
      <c r="E33" s="16"/>
      <c r="G33" t="s">
        <v>0</v>
      </c>
      <c r="H33" s="4">
        <f>IF(C21&lt;C22,C21,C22)</f>
        <v>0</v>
      </c>
    </row>
    <row r="34" spans="1:13" s="21" customFormat="1" ht="15" customHeight="1">
      <c r="A34" s="1" t="s">
        <v>11</v>
      </c>
      <c r="B34" s="1"/>
      <c r="C34" s="11"/>
      <c r="D34" s="11"/>
      <c r="E34" s="17"/>
      <c r="F34" s="1"/>
      <c r="G34" s="1" t="s">
        <v>0</v>
      </c>
      <c r="H34" s="11">
        <f>H33-H36</f>
        <v>0</v>
      </c>
    </row>
    <row r="35" spans="1:13" s="12" customFormat="1" ht="7.5" customHeight="1">
      <c r="C35" s="13"/>
      <c r="D35" s="13"/>
      <c r="E35" s="15"/>
      <c r="H35" s="13"/>
    </row>
    <row r="36" spans="1:13" s="21" customFormat="1" ht="15" hidden="1" customHeight="1">
      <c r="A36" s="1" t="s">
        <v>10</v>
      </c>
      <c r="B36" s="1"/>
      <c r="C36" s="11"/>
      <c r="D36" s="11"/>
      <c r="E36" s="1"/>
      <c r="F36" s="1"/>
      <c r="G36" s="1" t="s">
        <v>0</v>
      </c>
      <c r="H36" s="11">
        <f>H31</f>
        <v>0</v>
      </c>
    </row>
    <row r="37" spans="1:13" s="21" customFormat="1" ht="15" customHeight="1">
      <c r="A37" s="1"/>
      <c r="B37" s="1"/>
      <c r="C37" s="11"/>
      <c r="D37" s="11"/>
      <c r="E37" s="1"/>
      <c r="F37" s="1"/>
      <c r="G37" s="1"/>
      <c r="H37" s="11"/>
    </row>
    <row r="38" spans="1:13" ht="20.25" customHeight="1"/>
    <row r="39" spans="1:13" ht="47.4" customHeight="1">
      <c r="A39" s="41" t="s">
        <v>19</v>
      </c>
      <c r="B39" s="41"/>
      <c r="C39" s="41"/>
      <c r="D39" s="41"/>
      <c r="E39" s="41"/>
      <c r="F39" s="41"/>
      <c r="G39" s="41"/>
      <c r="H39" s="41"/>
      <c r="I39" s="18"/>
      <c r="J39" s="18"/>
      <c r="K39" s="18"/>
      <c r="L39" s="18"/>
      <c r="M39" s="18"/>
    </row>
    <row r="40" spans="1:13" s="34" customFormat="1" ht="31.95" customHeight="1">
      <c r="A40" s="41" t="s">
        <v>20</v>
      </c>
      <c r="B40" s="41"/>
      <c r="C40" s="41"/>
      <c r="D40" s="41"/>
      <c r="E40" s="41"/>
      <c r="F40" s="41"/>
      <c r="G40" s="41"/>
      <c r="H40" s="41"/>
      <c r="I40" s="31"/>
      <c r="J40" s="31"/>
      <c r="K40" s="31"/>
      <c r="L40" s="31"/>
      <c r="M40" s="31"/>
    </row>
    <row r="41" spans="1:13" ht="32.4" customHeight="1">
      <c r="A41" s="41" t="s">
        <v>22</v>
      </c>
      <c r="B41" s="41"/>
      <c r="C41" s="41"/>
      <c r="D41" s="41"/>
      <c r="E41" s="41"/>
      <c r="F41" s="41"/>
      <c r="G41" s="41"/>
      <c r="H41" s="41"/>
      <c r="I41" s="31"/>
      <c r="J41" s="31"/>
      <c r="K41" s="31"/>
      <c r="L41" s="31"/>
      <c r="M41" s="31"/>
    </row>
    <row r="42" spans="1:13" s="33" customFormat="1" ht="16.2">
      <c r="A42" s="38" t="s">
        <v>24</v>
      </c>
      <c r="B42" s="38"/>
      <c r="C42" s="38"/>
      <c r="D42" s="38"/>
      <c r="E42" s="38"/>
      <c r="F42" s="38"/>
      <c r="G42" s="38"/>
      <c r="H42" s="38"/>
    </row>
  </sheetData>
  <sheetProtection algorithmName="SHA-512" hashValue="dfd2FDYqFpg1KAIewiYyeUj4yh3PMbwUY2uKF6H2RVifJC+Umh+QC47Q9ahphBz7W8EHKuHb7J1zp3H9GRPlKQ==" saltValue="frH7wQm75d3xqh8kJbdW/Q==" spinCount="100000" sheet="1" selectLockedCells="1"/>
  <mergeCells count="8">
    <mergeCell ref="A7:B7"/>
    <mergeCell ref="A9:M9"/>
    <mergeCell ref="A42:H42"/>
    <mergeCell ref="B20:C20"/>
    <mergeCell ref="B19:C19"/>
    <mergeCell ref="A39:H39"/>
    <mergeCell ref="A40:H40"/>
    <mergeCell ref="A41:H41"/>
  </mergeCells>
  <pageMargins left="0.82677165354330717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B4ED15-BE5F-40E6-A646-AD7A1B415858}">
          <x14:formula1>
            <xm:f>Berechnungsgrundlagen!$A$1:$A$3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54BD-6369-4E66-B1DB-FB43819621FC}">
  <dimension ref="A1:C3"/>
  <sheetViews>
    <sheetView workbookViewId="0">
      <selection activeCell="D31" sqref="D31"/>
    </sheetView>
  </sheetViews>
  <sheetFormatPr baseColWidth="10" defaultRowHeight="14.4"/>
  <cols>
    <col min="1" max="1" width="23" customWidth="1"/>
  </cols>
  <sheetData>
    <row r="1" spans="1:3">
      <c r="A1" t="s">
        <v>6</v>
      </c>
    </row>
    <row r="2" spans="1:3">
      <c r="A2" t="s">
        <v>8</v>
      </c>
      <c r="B2" s="6">
        <v>0.11</v>
      </c>
      <c r="C2" s="4">
        <v>13.2</v>
      </c>
    </row>
    <row r="3" spans="1:3">
      <c r="A3" t="s">
        <v>9</v>
      </c>
      <c r="B3" s="24">
        <v>9.6000000000000002E-2</v>
      </c>
      <c r="C3" s="4">
        <v>11.5</v>
      </c>
    </row>
  </sheetData>
  <sheetProtection password="C04D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2026-04-28T12:15:13Z</cp:lastPrinted>
  <dcterms:created xsi:type="dcterms:W3CDTF">2021-07-02T08:26:13Z</dcterms:created>
  <dcterms:modified xsi:type="dcterms:W3CDTF">2026-05-11T08:03:05Z</dcterms:modified>
</cp:coreProperties>
</file>